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0376" windowHeight="105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List1!$A$1:$N$32</definedName>
  </definedNames>
  <calcPr calcId="145621"/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  <c r="L25" i="1"/>
  <c r="M25" i="1"/>
  <c r="N25" i="1"/>
  <c r="B25" i="1"/>
  <c r="C24" i="1"/>
  <c r="D24" i="1"/>
  <c r="E24" i="1"/>
  <c r="F24" i="1"/>
  <c r="G24" i="1"/>
  <c r="H24" i="1"/>
  <c r="I24" i="1"/>
  <c r="J24" i="1"/>
  <c r="K24" i="1"/>
  <c r="L24" i="1"/>
  <c r="M24" i="1"/>
  <c r="N24" i="1"/>
  <c r="C26" i="1"/>
  <c r="D26" i="1"/>
  <c r="E26" i="1"/>
  <c r="F26" i="1"/>
  <c r="G26" i="1"/>
  <c r="H26" i="1"/>
  <c r="I26" i="1"/>
  <c r="J26" i="1"/>
  <c r="K26" i="1"/>
  <c r="L26" i="1"/>
  <c r="M26" i="1"/>
  <c r="N26" i="1"/>
  <c r="B26" i="1" l="1"/>
  <c r="B24" i="1"/>
  <c r="N15" i="1"/>
  <c r="M15" i="1"/>
  <c r="L15" i="1"/>
  <c r="K15" i="1"/>
  <c r="J15" i="1"/>
  <c r="I15" i="1"/>
  <c r="H15" i="1"/>
  <c r="G15" i="1"/>
  <c r="F15" i="1"/>
  <c r="K14" i="1"/>
  <c r="J14" i="1"/>
  <c r="I14" i="1"/>
  <c r="H14" i="1"/>
  <c r="E11" i="1"/>
</calcChain>
</file>

<file path=xl/sharedStrings.xml><?xml version="1.0" encoding="utf-8"?>
<sst xmlns="http://schemas.openxmlformats.org/spreadsheetml/2006/main" count="44" uniqueCount="34">
  <si>
    <t>Ministerstvo kultury</t>
  </si>
  <si>
    <t>celkem</t>
  </si>
  <si>
    <t xml:space="preserve">Výdaje státního rozpočtu na podporu výzkumu, vývoje a inovací (nároky z nespotřebovaných výdajů 2014-2016) </t>
  </si>
  <si>
    <t xml:space="preserve"> v tis. Kč</t>
  </si>
  <si>
    <t>stav NNV k 1.1.2014</t>
  </si>
  <si>
    <t>stav NNV k 1.1.2015</t>
  </si>
  <si>
    <t>stav NNV k 1.1.2016</t>
  </si>
  <si>
    <t>Úřad vlády ČR</t>
  </si>
  <si>
    <t>Grantová agentura ČR</t>
  </si>
  <si>
    <t>Ministerstvo zdravotnictví</t>
  </si>
  <si>
    <t>Technologická agentura ČR</t>
  </si>
  <si>
    <t>Ministerstvo zemědělství</t>
  </si>
  <si>
    <t>Ministerstvo průmyslu a obchodu: celkem</t>
  </si>
  <si>
    <t>Ministerstvo školství, mládeže a tělovýchovy: celkem</t>
  </si>
  <si>
    <t>inst.</t>
  </si>
  <si>
    <t>účel.</t>
  </si>
  <si>
    <t>předpokl. čerpání NNV v r. 2015</t>
  </si>
  <si>
    <t>dle poskytovatelů</t>
  </si>
  <si>
    <t xml:space="preserve">dle MF </t>
  </si>
  <si>
    <t xml:space="preserve"> celkem</t>
  </si>
  <si>
    <t>Ministerstvo vnitra</t>
  </si>
  <si>
    <t>Akademie věd ČR</t>
  </si>
  <si>
    <t>Kapitola</t>
  </si>
  <si>
    <t xml:space="preserve">     Ministerstvo průmyslu a obchodu: SR</t>
  </si>
  <si>
    <t xml:space="preserve">     Ministerstvo školství, mládeže a tělovýchovy: SR</t>
  </si>
  <si>
    <t>1) rozdíl mezi MF a MO u NNV k 1.1.2014 je dán faktem, že MO je poskytovatelem podpory (Sekce průmyslové spolupráce) a současně i příjemcem podpory od mimoresortních poskytovatelů (Univerzita obrany). Poskytnuté prostředky příjemci jsou od ostatních poskytovatelů do MO transferovány cestou MF, které současně navyšuje závazný ukazatel MO na oblast VaV o transferovanou částku. Uvedený rozdíl je pak způsoben nedočerpáním podpory od ostatních poskytovatelů (MŠMT, MV, GAČR, TAČR, ...) Univerzitou obrany</t>
  </si>
  <si>
    <t>2) není znám stav NNV za zahraniční programy k 1.1.2015, MPO předpokládáná úplné vyčerpání NNV k 1.1.2016</t>
  </si>
  <si>
    <t>3) výdaje, které mají být kryty prostředky z rozpočtu EU a z finančních mechanismů</t>
  </si>
  <si>
    <r>
      <t>Ministerstvo obrany</t>
    </r>
    <r>
      <rPr>
        <vertAlign val="superscript"/>
        <sz val="11"/>
        <rFont val="Calibri"/>
        <family val="2"/>
        <charset val="238"/>
        <scheme val="minor"/>
      </rPr>
      <t>1)</t>
    </r>
  </si>
  <si>
    <r>
      <t xml:space="preserve">     Ministerstvo průmyslu a obchodu: EU + FM</t>
    </r>
    <r>
      <rPr>
        <vertAlign val="superscript"/>
        <sz val="11"/>
        <rFont val="Calibri"/>
        <family val="2"/>
        <charset val="238"/>
        <scheme val="minor"/>
      </rPr>
      <t>2) 3)</t>
    </r>
  </si>
  <si>
    <t>Celkem: bez zahraniční prostředků</t>
  </si>
  <si>
    <t>Celkem: zahraniční prostředky</t>
  </si>
  <si>
    <t>Celkem: včetně zahraničních prostředků</t>
  </si>
  <si>
    <r>
      <t xml:space="preserve">     Ministerstvo školství, mládeže a tělovýchovy: EU + FM</t>
    </r>
    <r>
      <rPr>
        <vertAlign val="superscript"/>
        <sz val="11"/>
        <rFont val="Calibri"/>
        <family val="2"/>
        <charset val="238"/>
        <scheme val="minor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</si>
</sst>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3" fontId="0" fillId="0" borderId="0" xfId="0" applyNumberFormat="1"/>
    <xf numFmtId="0" fontId="0" fillId="0" borderId="0" xfId="0" applyFill="1"/>
    <xf numFmtId="0" fontId="0" fillId="0" borderId="0" xfId="0" applyFill="1" applyBorder="1"/>
    <xf numFmtId="0" fontId="2" fillId="0" borderId="0" xfId="1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3" fillId="0" borderId="0" xfId="0" applyFont="1"/>
    <xf numFmtId="14" fontId="3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Font="1" applyBorder="1"/>
    <xf numFmtId="3" fontId="0" fillId="0" borderId="13" xfId="0" applyNumberFormat="1" applyFont="1" applyBorder="1"/>
    <xf numFmtId="3" fontId="0" fillId="0" borderId="14" xfId="0" applyNumberFormat="1" applyFont="1" applyBorder="1"/>
    <xf numFmtId="3" fontId="0" fillId="0" borderId="5" xfId="0" applyNumberFormat="1" applyFont="1" applyBorder="1"/>
    <xf numFmtId="3" fontId="0" fillId="0" borderId="1" xfId="0" applyNumberFormat="1" applyFont="1" applyBorder="1"/>
    <xf numFmtId="3" fontId="0" fillId="0" borderId="6" xfId="0" applyNumberFormat="1" applyFont="1" applyBorder="1"/>
    <xf numFmtId="3" fontId="0" fillId="0" borderId="5" xfId="0" applyNumberFormat="1" applyFont="1" applyFill="1" applyBorder="1"/>
    <xf numFmtId="3" fontId="0" fillId="0" borderId="1" xfId="0" applyNumberFormat="1" applyFont="1" applyFill="1" applyBorder="1"/>
    <xf numFmtId="3" fontId="0" fillId="0" borderId="6" xfId="0" applyNumberFormat="1" applyFont="1" applyFill="1" applyBorder="1"/>
    <xf numFmtId="3" fontId="0" fillId="0" borderId="17" xfId="0" applyNumberFormat="1" applyFont="1" applyFill="1" applyBorder="1"/>
    <xf numFmtId="3" fontId="0" fillId="0" borderId="18" xfId="0" applyNumberFormat="1" applyFont="1" applyFill="1" applyBorder="1"/>
    <xf numFmtId="0" fontId="4" fillId="0" borderId="10" xfId="1" applyFont="1" applyFill="1" applyBorder="1"/>
    <xf numFmtId="0" fontId="4" fillId="0" borderId="16" xfId="1" applyFont="1" applyFill="1" applyBorder="1" applyProtection="1">
      <protection locked="0"/>
    </xf>
    <xf numFmtId="0" fontId="4" fillId="0" borderId="16" xfId="1" applyFont="1" applyFill="1" applyBorder="1" applyAlignment="1" applyProtection="1">
      <alignment wrapText="1"/>
      <protection locked="0"/>
    </xf>
    <xf numFmtId="0" fontId="4" fillId="0" borderId="16" xfId="1" applyFont="1" applyFill="1" applyBorder="1" applyAlignment="1" applyProtection="1">
      <alignment horizontal="left" wrapText="1"/>
      <protection locked="0"/>
    </xf>
    <xf numFmtId="0" fontId="4" fillId="0" borderId="20" xfId="1" applyFont="1" applyFill="1" applyBorder="1" applyProtection="1">
      <protection locked="0"/>
    </xf>
    <xf numFmtId="3" fontId="0" fillId="0" borderId="0" xfId="0" applyNumberFormat="1" applyFill="1"/>
    <xf numFmtId="0" fontId="5" fillId="0" borderId="15" xfId="1" applyFont="1" applyFill="1" applyBorder="1" applyProtection="1">
      <protection locked="0"/>
    </xf>
    <xf numFmtId="0" fontId="5" fillId="0" borderId="11" xfId="1" applyFont="1" applyFill="1" applyBorder="1" applyProtection="1">
      <protection locked="0"/>
    </xf>
    <xf numFmtId="3" fontId="0" fillId="0" borderId="18" xfId="0" applyNumberFormat="1" applyFont="1" applyBorder="1"/>
    <xf numFmtId="3" fontId="0" fillId="0" borderId="19" xfId="0" applyNumberFormat="1" applyFont="1" applyBorder="1"/>
    <xf numFmtId="0" fontId="5" fillId="0" borderId="16" xfId="1" applyFont="1" applyFill="1" applyBorder="1" applyProtection="1">
      <protection locked="0"/>
    </xf>
    <xf numFmtId="3" fontId="4" fillId="0" borderId="23" xfId="1" applyNumberFormat="1" applyFont="1" applyFill="1" applyBorder="1" applyAlignment="1">
      <alignment wrapText="1"/>
    </xf>
    <xf numFmtId="3" fontId="4" fillId="0" borderId="25" xfId="1" applyNumberFormat="1" applyFont="1" applyFill="1" applyBorder="1" applyProtection="1">
      <protection locked="0"/>
    </xf>
    <xf numFmtId="3" fontId="4" fillId="0" borderId="25" xfId="1" applyNumberFormat="1" applyFont="1" applyFill="1" applyBorder="1" applyAlignment="1" applyProtection="1">
      <alignment wrapText="1"/>
      <protection locked="0"/>
    </xf>
    <xf numFmtId="3" fontId="4" fillId="0" borderId="25" xfId="1" applyNumberFormat="1" applyFont="1" applyFill="1" applyBorder="1" applyAlignment="1" applyProtection="1">
      <alignment horizontal="right"/>
      <protection locked="0"/>
    </xf>
    <xf numFmtId="3" fontId="4" fillId="0" borderId="25" xfId="1" applyNumberFormat="1" applyFont="1" applyFill="1" applyBorder="1" applyAlignment="1" applyProtection="1">
      <alignment horizontal="right" wrapText="1"/>
      <protection locked="0"/>
    </xf>
    <xf numFmtId="0" fontId="4" fillId="0" borderId="25" xfId="1" applyFont="1" applyFill="1" applyBorder="1" applyProtection="1">
      <protection locked="0"/>
    </xf>
    <xf numFmtId="3" fontId="4" fillId="0" borderId="26" xfId="1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0" fillId="0" borderId="17" xfId="0" applyNumberFormat="1" applyFont="1" applyBorder="1"/>
    <xf numFmtId="0" fontId="3" fillId="2" borderId="2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3" fontId="5" fillId="0" borderId="21" xfId="1" applyNumberFormat="1" applyFont="1" applyFill="1" applyBorder="1" applyProtection="1">
      <protection locked="0"/>
    </xf>
    <xf numFmtId="3" fontId="5" fillId="0" borderId="2" xfId="1" applyNumberFormat="1" applyFont="1" applyFill="1" applyBorder="1" applyProtection="1">
      <protection locked="0"/>
    </xf>
    <xf numFmtId="3" fontId="5" fillId="0" borderId="3" xfId="1" applyNumberFormat="1" applyFont="1" applyFill="1" applyBorder="1" applyProtection="1">
      <protection locked="0"/>
    </xf>
    <xf numFmtId="3" fontId="5" fillId="0" borderId="4" xfId="1" applyNumberFormat="1" applyFont="1" applyFill="1" applyBorder="1" applyProtection="1">
      <protection locked="0"/>
    </xf>
    <xf numFmtId="3" fontId="5" fillId="0" borderId="25" xfId="1" applyNumberFormat="1" applyFont="1" applyFill="1" applyBorder="1" applyProtection="1">
      <protection locked="0"/>
    </xf>
    <xf numFmtId="3" fontId="5" fillId="0" borderId="5" xfId="1" applyNumberFormat="1" applyFont="1" applyFill="1" applyBorder="1" applyProtection="1">
      <protection locked="0"/>
    </xf>
    <xf numFmtId="3" fontId="5" fillId="0" borderId="1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3" fontId="5" fillId="0" borderId="22" xfId="1" applyNumberFormat="1" applyFont="1" applyFill="1" applyBorder="1" applyProtection="1">
      <protection locked="0"/>
    </xf>
    <xf numFmtId="3" fontId="5" fillId="0" borderId="7" xfId="1" applyNumberFormat="1" applyFont="1" applyFill="1" applyBorder="1" applyProtection="1">
      <protection locked="0"/>
    </xf>
    <xf numFmtId="3" fontId="5" fillId="0" borderId="8" xfId="1" applyNumberFormat="1" applyFont="1" applyFill="1" applyBorder="1" applyProtection="1">
      <protection locked="0"/>
    </xf>
    <xf numFmtId="3" fontId="5" fillId="0" borderId="9" xfId="1" applyNumberFormat="1" applyFont="1" applyFill="1" applyBorder="1" applyProtection="1">
      <protection locked="0"/>
    </xf>
    <xf numFmtId="3" fontId="7" fillId="0" borderId="0" xfId="0" applyNumberFormat="1" applyFont="1"/>
    <xf numFmtId="0" fontId="7" fillId="0" borderId="0" xfId="0" applyFont="1"/>
    <xf numFmtId="0" fontId="0" fillId="0" borderId="0" xfId="0" applyAlignment="1">
      <alignment horizontal="right" vertical="center"/>
    </xf>
    <xf numFmtId="0" fontId="6" fillId="0" borderId="0" xfId="1" applyFont="1" applyFill="1" applyBorder="1" applyAlignment="1"/>
    <xf numFmtId="14" fontId="3" fillId="2" borderId="2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1" applyFont="1" applyFill="1" applyBorder="1" applyAlignment="1" applyProtection="1">
      <alignment horizontal="left" wrapText="1"/>
      <protection locked="0"/>
    </xf>
    <xf numFmtId="0" fontId="3" fillId="2" borderId="27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14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0</xdr:row>
      <xdr:rowOff>9525</xdr:rowOff>
    </xdr:from>
    <xdr:to>
      <xdr:col>13</xdr:col>
      <xdr:colOff>704850</xdr:colOff>
      <xdr:row>1</xdr:row>
      <xdr:rowOff>171451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1029950" y="9525"/>
          <a:ext cx="2066925" cy="352426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cs-CZ" sz="1600" b="1" i="0" u="none" strike="noStrike" baseline="0">
              <a:solidFill>
                <a:srgbClr val="000000"/>
              </a:solidFill>
              <a:latin typeface="Calibri"/>
            </a:rPr>
            <a:t>301/A1 - Příloha č. 2</a:t>
          </a:r>
          <a:endParaRPr lang="cs-CZ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34"/>
  <sheetViews>
    <sheetView tabSelected="1" workbookViewId="0">
      <selection activeCell="G3" sqref="G3"/>
    </sheetView>
  </sheetViews>
  <sheetFormatPr defaultRowHeight="14.4" x14ac:dyDescent="0.3"/>
  <cols>
    <col min="1" max="1" width="48.6640625" customWidth="1"/>
    <col min="2" max="2" width="19.33203125" customWidth="1"/>
    <col min="3" max="14" width="10.6640625" customWidth="1"/>
  </cols>
  <sheetData>
    <row r="4" spans="1:16" ht="15.6" x14ac:dyDescent="0.3">
      <c r="A4" s="60" t="s">
        <v>2</v>
      </c>
      <c r="B4" s="6"/>
      <c r="N4" s="57"/>
    </row>
    <row r="5" spans="1:16" ht="15.75" customHeight="1" thickBot="1" x14ac:dyDescent="0.35">
      <c r="N5" s="5" t="s">
        <v>3</v>
      </c>
    </row>
    <row r="6" spans="1:16" ht="15.75" customHeight="1" thickBot="1" x14ac:dyDescent="0.35">
      <c r="A6" s="68" t="s">
        <v>22</v>
      </c>
      <c r="B6" s="39" t="s">
        <v>18</v>
      </c>
      <c r="C6" s="62" t="s">
        <v>17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6" ht="15" customHeight="1" x14ac:dyDescent="0.3">
      <c r="A7" s="69"/>
      <c r="B7" s="59" t="s">
        <v>4</v>
      </c>
      <c r="C7" s="65" t="s">
        <v>4</v>
      </c>
      <c r="D7" s="66"/>
      <c r="E7" s="67"/>
      <c r="F7" s="65" t="s">
        <v>5</v>
      </c>
      <c r="G7" s="66"/>
      <c r="H7" s="67"/>
      <c r="I7" s="65" t="s">
        <v>16</v>
      </c>
      <c r="J7" s="66"/>
      <c r="K7" s="67"/>
      <c r="L7" s="65" t="s">
        <v>6</v>
      </c>
      <c r="M7" s="66"/>
      <c r="N7" s="67"/>
    </row>
    <row r="8" spans="1:16" ht="15" thickBot="1" x14ac:dyDescent="0.35">
      <c r="A8" s="70"/>
      <c r="B8" s="7" t="s">
        <v>19</v>
      </c>
      <c r="C8" s="40" t="s">
        <v>14</v>
      </c>
      <c r="D8" s="41" t="s">
        <v>15</v>
      </c>
      <c r="E8" s="42" t="s">
        <v>1</v>
      </c>
      <c r="F8" s="40" t="s">
        <v>14</v>
      </c>
      <c r="G8" s="41" t="s">
        <v>15</v>
      </c>
      <c r="H8" s="42" t="s">
        <v>1</v>
      </c>
      <c r="I8" s="40" t="s">
        <v>14</v>
      </c>
      <c r="J8" s="41" t="s">
        <v>15</v>
      </c>
      <c r="K8" s="42" t="s">
        <v>1</v>
      </c>
      <c r="L8" s="40" t="s">
        <v>14</v>
      </c>
      <c r="M8" s="41" t="s">
        <v>15</v>
      </c>
      <c r="N8" s="42" t="s">
        <v>1</v>
      </c>
    </row>
    <row r="9" spans="1:16" ht="15" customHeight="1" x14ac:dyDescent="0.3">
      <c r="A9" s="19" t="s">
        <v>7</v>
      </c>
      <c r="B9" s="30">
        <v>31835</v>
      </c>
      <c r="C9" s="8">
        <v>31835</v>
      </c>
      <c r="D9" s="9">
        <v>0</v>
      </c>
      <c r="E9" s="37">
        <v>31835</v>
      </c>
      <c r="F9" s="8">
        <v>16706</v>
      </c>
      <c r="G9" s="9">
        <v>0</v>
      </c>
      <c r="H9" s="10">
        <v>16706</v>
      </c>
      <c r="I9" s="8">
        <v>16706</v>
      </c>
      <c r="J9" s="9">
        <v>0</v>
      </c>
      <c r="K9" s="10">
        <v>16706</v>
      </c>
      <c r="L9" s="8">
        <v>0</v>
      </c>
      <c r="M9" s="9">
        <v>0</v>
      </c>
      <c r="N9" s="10">
        <v>0</v>
      </c>
      <c r="P9" s="1"/>
    </row>
    <row r="10" spans="1:16" ht="15" customHeight="1" x14ac:dyDescent="0.25">
      <c r="A10" s="20" t="s">
        <v>28</v>
      </c>
      <c r="B10" s="31">
        <v>75230</v>
      </c>
      <c r="C10" s="11">
        <v>19246</v>
      </c>
      <c r="D10" s="12">
        <v>47415</v>
      </c>
      <c r="E10" s="13">
        <v>66661</v>
      </c>
      <c r="F10" s="11">
        <v>21157</v>
      </c>
      <c r="G10" s="12">
        <v>87693</v>
      </c>
      <c r="H10" s="13">
        <v>108850</v>
      </c>
      <c r="I10" s="11">
        <v>21157</v>
      </c>
      <c r="J10" s="12">
        <v>87693</v>
      </c>
      <c r="K10" s="13">
        <v>108850</v>
      </c>
      <c r="L10" s="11">
        <v>10000</v>
      </c>
      <c r="M10" s="12">
        <v>20000</v>
      </c>
      <c r="N10" s="13">
        <v>30000</v>
      </c>
      <c r="P10" s="1"/>
    </row>
    <row r="11" spans="1:16" ht="15" customHeight="1" x14ac:dyDescent="0.25">
      <c r="A11" s="20" t="s">
        <v>20</v>
      </c>
      <c r="B11" s="31">
        <v>169325</v>
      </c>
      <c r="C11" s="14">
        <v>17232</v>
      </c>
      <c r="D11" s="15">
        <v>152093</v>
      </c>
      <c r="E11" s="16">
        <f>D11+C11</f>
        <v>169325</v>
      </c>
      <c r="F11" s="14">
        <v>7639</v>
      </c>
      <c r="G11" s="15">
        <v>309029</v>
      </c>
      <c r="H11" s="16">
        <v>316668</v>
      </c>
      <c r="I11" s="14">
        <v>7639</v>
      </c>
      <c r="J11" s="15">
        <v>309029</v>
      </c>
      <c r="K11" s="16">
        <v>316668</v>
      </c>
      <c r="L11" s="14">
        <v>0</v>
      </c>
      <c r="M11" s="15">
        <v>110622</v>
      </c>
      <c r="N11" s="16">
        <v>110622</v>
      </c>
      <c r="P11" s="1"/>
    </row>
    <row r="12" spans="1:16" ht="15" customHeight="1" x14ac:dyDescent="0.3">
      <c r="A12" s="20" t="s">
        <v>8</v>
      </c>
      <c r="B12" s="31">
        <v>193026</v>
      </c>
      <c r="C12" s="14">
        <v>70691.906000000003</v>
      </c>
      <c r="D12" s="15">
        <v>122334.148</v>
      </c>
      <c r="E12" s="13">
        <v>193026.054</v>
      </c>
      <c r="F12" s="11">
        <v>94464.623999999996</v>
      </c>
      <c r="G12" s="12">
        <v>133160.76500000001</v>
      </c>
      <c r="H12" s="13">
        <v>227625.389</v>
      </c>
      <c r="I12" s="11">
        <v>5000</v>
      </c>
      <c r="J12" s="15">
        <v>30000</v>
      </c>
      <c r="K12" s="13">
        <v>35000</v>
      </c>
      <c r="L12" s="11">
        <v>89464.623999999996</v>
      </c>
      <c r="M12" s="12">
        <v>103160.765</v>
      </c>
      <c r="N12" s="13">
        <v>192625.389</v>
      </c>
      <c r="P12" s="1"/>
    </row>
    <row r="13" spans="1:16" ht="15" customHeight="1" x14ac:dyDescent="0.3">
      <c r="A13" s="20" t="s">
        <v>23</v>
      </c>
      <c r="B13" s="31">
        <v>835639</v>
      </c>
      <c r="C13" s="14">
        <v>750440</v>
      </c>
      <c r="D13" s="15">
        <v>85199</v>
      </c>
      <c r="E13" s="13">
        <v>835639</v>
      </c>
      <c r="F13" s="11">
        <v>725000</v>
      </c>
      <c r="G13" s="12">
        <v>245000</v>
      </c>
      <c r="H13" s="13">
        <v>970000</v>
      </c>
      <c r="I13" s="11">
        <v>700000</v>
      </c>
      <c r="J13" s="12">
        <v>35000</v>
      </c>
      <c r="K13" s="13">
        <v>735000</v>
      </c>
      <c r="L13" s="11">
        <v>25000</v>
      </c>
      <c r="M13" s="12">
        <v>210000</v>
      </c>
      <c r="N13" s="13">
        <v>235000</v>
      </c>
      <c r="P13" s="1"/>
    </row>
    <row r="14" spans="1:16" ht="15" customHeight="1" x14ac:dyDescent="0.3">
      <c r="A14" s="21" t="s">
        <v>29</v>
      </c>
      <c r="B14" s="32">
        <v>674836</v>
      </c>
      <c r="C14" s="14">
        <v>674836</v>
      </c>
      <c r="D14" s="15">
        <v>0</v>
      </c>
      <c r="E14" s="13">
        <v>674836</v>
      </c>
      <c r="F14" s="11">
        <v>674836</v>
      </c>
      <c r="G14" s="12">
        <v>0</v>
      </c>
      <c r="H14" s="13">
        <f>F14+G14</f>
        <v>674836</v>
      </c>
      <c r="I14" s="14">
        <f>F14</f>
        <v>674836</v>
      </c>
      <c r="J14" s="12">
        <f>G14</f>
        <v>0</v>
      </c>
      <c r="K14" s="13">
        <f>I14+J14</f>
        <v>674836</v>
      </c>
      <c r="L14" s="14">
        <v>0</v>
      </c>
      <c r="M14" s="12">
        <v>0</v>
      </c>
      <c r="N14" s="13">
        <v>0</v>
      </c>
      <c r="P14" s="1"/>
    </row>
    <row r="15" spans="1:16" s="2" customFormat="1" ht="15" customHeight="1" x14ac:dyDescent="0.3">
      <c r="A15" s="21" t="s">
        <v>12</v>
      </c>
      <c r="B15" s="32">
        <v>1510475</v>
      </c>
      <c r="C15" s="14">
        <v>1425276</v>
      </c>
      <c r="D15" s="15">
        <v>85199</v>
      </c>
      <c r="E15" s="16">
        <v>1510475</v>
      </c>
      <c r="F15" s="14">
        <f t="shared" ref="F15:N15" si="0">SUM(F13:F14)</f>
        <v>1399836</v>
      </c>
      <c r="G15" s="15">
        <f t="shared" si="0"/>
        <v>245000</v>
      </c>
      <c r="H15" s="16">
        <f t="shared" si="0"/>
        <v>1644836</v>
      </c>
      <c r="I15" s="14">
        <f t="shared" si="0"/>
        <v>1374836</v>
      </c>
      <c r="J15" s="15">
        <f t="shared" si="0"/>
        <v>35000</v>
      </c>
      <c r="K15" s="16">
        <f t="shared" si="0"/>
        <v>1409836</v>
      </c>
      <c r="L15" s="14">
        <f t="shared" si="0"/>
        <v>25000</v>
      </c>
      <c r="M15" s="15">
        <f t="shared" si="0"/>
        <v>210000</v>
      </c>
      <c r="N15" s="16">
        <f t="shared" si="0"/>
        <v>235000</v>
      </c>
      <c r="P15" s="24"/>
    </row>
    <row r="16" spans="1:16" ht="15" customHeight="1" x14ac:dyDescent="0.3">
      <c r="A16" s="20" t="s">
        <v>11</v>
      </c>
      <c r="B16" s="33">
        <v>18506</v>
      </c>
      <c r="C16" s="14">
        <v>10913</v>
      </c>
      <c r="D16" s="15">
        <v>7656</v>
      </c>
      <c r="E16" s="13">
        <v>18569</v>
      </c>
      <c r="F16" s="11">
        <v>15317</v>
      </c>
      <c r="G16" s="12">
        <v>7656</v>
      </c>
      <c r="H16" s="13">
        <v>22973</v>
      </c>
      <c r="I16" s="11">
        <v>550</v>
      </c>
      <c r="J16" s="12">
        <v>0</v>
      </c>
      <c r="K16" s="13">
        <v>550</v>
      </c>
      <c r="L16" s="11">
        <v>18367</v>
      </c>
      <c r="M16" s="12">
        <v>7739</v>
      </c>
      <c r="N16" s="13">
        <v>26106</v>
      </c>
      <c r="P16" s="1"/>
    </row>
    <row r="17" spans="1:16" ht="15" customHeight="1" x14ac:dyDescent="0.3">
      <c r="A17" s="22" t="s">
        <v>24</v>
      </c>
      <c r="B17" s="34">
        <v>3051913</v>
      </c>
      <c r="C17" s="14">
        <v>2840066</v>
      </c>
      <c r="D17" s="15">
        <v>211847</v>
      </c>
      <c r="E17" s="13">
        <v>3051913</v>
      </c>
      <c r="F17" s="11">
        <v>1895885</v>
      </c>
      <c r="G17" s="12">
        <v>644247</v>
      </c>
      <c r="H17" s="13">
        <v>2540132</v>
      </c>
      <c r="I17" s="11">
        <v>1895885</v>
      </c>
      <c r="J17" s="12">
        <v>644247</v>
      </c>
      <c r="K17" s="13">
        <v>2540132</v>
      </c>
      <c r="L17" s="11">
        <v>106248</v>
      </c>
      <c r="M17" s="12">
        <v>0</v>
      </c>
      <c r="N17" s="13">
        <v>106248</v>
      </c>
      <c r="P17" s="1"/>
    </row>
    <row r="18" spans="1:16" ht="15" customHeight="1" x14ac:dyDescent="0.3">
      <c r="A18" s="22" t="s">
        <v>33</v>
      </c>
      <c r="B18" s="34">
        <v>4268824</v>
      </c>
      <c r="C18" s="14">
        <v>4268824</v>
      </c>
      <c r="D18" s="15">
        <v>0</v>
      </c>
      <c r="E18" s="13">
        <v>4268824</v>
      </c>
      <c r="F18" s="11">
        <v>4721402</v>
      </c>
      <c r="G18" s="12">
        <v>0</v>
      </c>
      <c r="H18" s="13">
        <v>4721402</v>
      </c>
      <c r="I18" s="11">
        <v>4721402</v>
      </c>
      <c r="J18" s="12">
        <v>0</v>
      </c>
      <c r="K18" s="13">
        <v>4721402</v>
      </c>
      <c r="L18" s="11">
        <v>150000</v>
      </c>
      <c r="M18" s="12">
        <v>0</v>
      </c>
      <c r="N18" s="13">
        <v>150000</v>
      </c>
      <c r="P18" s="1"/>
    </row>
    <row r="19" spans="1:16" ht="15" customHeight="1" x14ac:dyDescent="0.3">
      <c r="A19" s="22" t="s">
        <v>13</v>
      </c>
      <c r="B19" s="34">
        <v>7320737</v>
      </c>
      <c r="C19" s="14">
        <v>7108890</v>
      </c>
      <c r="D19" s="15">
        <v>211847</v>
      </c>
      <c r="E19" s="13">
        <v>7320737</v>
      </c>
      <c r="F19" s="11">
        <v>6617287</v>
      </c>
      <c r="G19" s="12">
        <v>644247</v>
      </c>
      <c r="H19" s="13">
        <v>7261534</v>
      </c>
      <c r="I19" s="11">
        <v>6617287</v>
      </c>
      <c r="J19" s="12">
        <v>644247</v>
      </c>
      <c r="K19" s="13">
        <v>7261534</v>
      </c>
      <c r="L19" s="11">
        <v>256248</v>
      </c>
      <c r="M19" s="12">
        <v>0</v>
      </c>
      <c r="N19" s="13">
        <v>256248</v>
      </c>
      <c r="P19" s="1"/>
    </row>
    <row r="20" spans="1:16" ht="15" customHeight="1" x14ac:dyDescent="0.25">
      <c r="A20" s="20" t="s">
        <v>0</v>
      </c>
      <c r="B20" s="31">
        <v>2575</v>
      </c>
      <c r="C20" s="14">
        <v>1328</v>
      </c>
      <c r="D20" s="15">
        <v>1247</v>
      </c>
      <c r="E20" s="13">
        <v>2575</v>
      </c>
      <c r="F20" s="11">
        <v>2011</v>
      </c>
      <c r="G20" s="12">
        <v>2285</v>
      </c>
      <c r="H20" s="13">
        <v>4296</v>
      </c>
      <c r="I20" s="11">
        <v>2011</v>
      </c>
      <c r="J20" s="12">
        <v>2285</v>
      </c>
      <c r="K20" s="13">
        <v>4296</v>
      </c>
      <c r="L20" s="11">
        <v>10000</v>
      </c>
      <c r="M20" s="12">
        <v>0</v>
      </c>
      <c r="N20" s="13">
        <v>10000</v>
      </c>
      <c r="P20" s="1"/>
    </row>
    <row r="21" spans="1:16" ht="15" customHeight="1" x14ac:dyDescent="0.3">
      <c r="A21" s="20" t="s">
        <v>9</v>
      </c>
      <c r="B21" s="31">
        <v>148609</v>
      </c>
      <c r="C21" s="14">
        <v>19854</v>
      </c>
      <c r="D21" s="15">
        <v>128734</v>
      </c>
      <c r="E21" s="13">
        <v>148588</v>
      </c>
      <c r="F21" s="11">
        <v>19250</v>
      </c>
      <c r="G21" s="12">
        <v>211070</v>
      </c>
      <c r="H21" s="13">
        <v>230320</v>
      </c>
      <c r="I21" s="11">
        <v>14000</v>
      </c>
      <c r="J21" s="12">
        <v>211070</v>
      </c>
      <c r="K21" s="13">
        <v>225070</v>
      </c>
      <c r="L21" s="11">
        <v>5000</v>
      </c>
      <c r="M21" s="12">
        <v>250000</v>
      </c>
      <c r="N21" s="13">
        <v>255000</v>
      </c>
      <c r="P21" s="1"/>
    </row>
    <row r="22" spans="1:16" ht="15" customHeight="1" x14ac:dyDescent="0.3">
      <c r="A22" s="20" t="s">
        <v>21</v>
      </c>
      <c r="B22" s="35">
        <v>993</v>
      </c>
      <c r="C22" s="14">
        <v>161.23217</v>
      </c>
      <c r="D22" s="15">
        <v>832</v>
      </c>
      <c r="E22" s="13">
        <v>993.23217</v>
      </c>
      <c r="F22" s="11">
        <v>100455.22831999999</v>
      </c>
      <c r="G22" s="12">
        <v>0</v>
      </c>
      <c r="H22" s="13">
        <v>100455.22831999999</v>
      </c>
      <c r="I22" s="11">
        <v>100455.22831999999</v>
      </c>
      <c r="J22" s="12">
        <v>0</v>
      </c>
      <c r="K22" s="13">
        <v>100455.22831999999</v>
      </c>
      <c r="L22" s="11">
        <v>0</v>
      </c>
      <c r="M22" s="12">
        <v>0</v>
      </c>
      <c r="N22" s="13">
        <v>0</v>
      </c>
      <c r="P22" s="1"/>
    </row>
    <row r="23" spans="1:16" ht="15" customHeight="1" thickBot="1" x14ac:dyDescent="0.35">
      <c r="A23" s="23" t="s">
        <v>10</v>
      </c>
      <c r="B23" s="36">
        <v>293504</v>
      </c>
      <c r="C23" s="17">
        <v>80548</v>
      </c>
      <c r="D23" s="18">
        <v>212956</v>
      </c>
      <c r="E23" s="28">
        <v>293504</v>
      </c>
      <c r="F23" s="38">
        <v>35443</v>
      </c>
      <c r="G23" s="27">
        <v>448592</v>
      </c>
      <c r="H23" s="28">
        <v>484035</v>
      </c>
      <c r="I23" s="38">
        <v>33000</v>
      </c>
      <c r="J23" s="27">
        <v>300000</v>
      </c>
      <c r="K23" s="28">
        <v>333000</v>
      </c>
      <c r="L23" s="38">
        <v>2443</v>
      </c>
      <c r="M23" s="27">
        <v>148592</v>
      </c>
      <c r="N23" s="28">
        <v>151035</v>
      </c>
      <c r="P23" s="1"/>
    </row>
    <row r="24" spans="1:16" ht="15" customHeight="1" x14ac:dyDescent="0.3">
      <c r="A24" s="25" t="s">
        <v>30</v>
      </c>
      <c r="B24" s="43">
        <f>SUM(B9,B10,B11,B12,B13,B16,B17,B20,B21,B22,B23)</f>
        <v>4821155</v>
      </c>
      <c r="C24" s="44">
        <f t="shared" ref="C24:N24" si="1">SUM(C9,C10,C11,C12,C13,C16,C17,C20,C21,C22,C23)</f>
        <v>3842315.1381700002</v>
      </c>
      <c r="D24" s="45">
        <f t="shared" si="1"/>
        <v>970313.14800000004</v>
      </c>
      <c r="E24" s="46">
        <f t="shared" si="1"/>
        <v>4812628.2861699993</v>
      </c>
      <c r="F24" s="44">
        <f t="shared" si="1"/>
        <v>2933327.8523199996</v>
      </c>
      <c r="G24" s="45">
        <f t="shared" si="1"/>
        <v>2088732.7650000001</v>
      </c>
      <c r="H24" s="46">
        <f t="shared" si="1"/>
        <v>5022060.6173200002</v>
      </c>
      <c r="I24" s="44">
        <f t="shared" si="1"/>
        <v>2796403.2283199998</v>
      </c>
      <c r="J24" s="45">
        <f t="shared" si="1"/>
        <v>1619324</v>
      </c>
      <c r="K24" s="46">
        <f t="shared" si="1"/>
        <v>4415727.2283199998</v>
      </c>
      <c r="L24" s="44">
        <f t="shared" si="1"/>
        <v>266522.62400000001</v>
      </c>
      <c r="M24" s="45">
        <f t="shared" si="1"/>
        <v>850113.76500000001</v>
      </c>
      <c r="N24" s="46">
        <f t="shared" si="1"/>
        <v>1116636.389</v>
      </c>
    </row>
    <row r="25" spans="1:16" ht="15" customHeight="1" x14ac:dyDescent="0.3">
      <c r="A25" s="29" t="s">
        <v>31</v>
      </c>
      <c r="B25" s="47">
        <f>B14+B18</f>
        <v>4943660</v>
      </c>
      <c r="C25" s="48">
        <f t="shared" ref="C25:N25" si="2">C14+C18</f>
        <v>4943660</v>
      </c>
      <c r="D25" s="49">
        <f t="shared" si="2"/>
        <v>0</v>
      </c>
      <c r="E25" s="50">
        <f t="shared" si="2"/>
        <v>4943660</v>
      </c>
      <c r="F25" s="48">
        <f t="shared" si="2"/>
        <v>5396238</v>
      </c>
      <c r="G25" s="49">
        <f t="shared" si="2"/>
        <v>0</v>
      </c>
      <c r="H25" s="50">
        <f t="shared" si="2"/>
        <v>5396238</v>
      </c>
      <c r="I25" s="48">
        <f t="shared" si="2"/>
        <v>5396238</v>
      </c>
      <c r="J25" s="49">
        <f t="shared" si="2"/>
        <v>0</v>
      </c>
      <c r="K25" s="50">
        <f t="shared" si="2"/>
        <v>5396238</v>
      </c>
      <c r="L25" s="48">
        <f t="shared" si="2"/>
        <v>150000</v>
      </c>
      <c r="M25" s="49">
        <f t="shared" si="2"/>
        <v>0</v>
      </c>
      <c r="N25" s="50">
        <f t="shared" si="2"/>
        <v>150000</v>
      </c>
    </row>
    <row r="26" spans="1:16" ht="15" customHeight="1" thickBot="1" x14ac:dyDescent="0.35">
      <c r="A26" s="26" t="s">
        <v>32</v>
      </c>
      <c r="B26" s="51">
        <f>SUM(B9:B12,B15,B16,B19,B20,B21,B22,B23)</f>
        <v>9764815</v>
      </c>
      <c r="C26" s="52">
        <f t="shared" ref="C26:N26" si="3">SUM(C9:C12,C15,C16,C19,C20,C21,C22,C23)</f>
        <v>8785975.1381700002</v>
      </c>
      <c r="D26" s="53">
        <f t="shared" si="3"/>
        <v>970313.14800000004</v>
      </c>
      <c r="E26" s="54">
        <f t="shared" si="3"/>
        <v>9756288.2861700002</v>
      </c>
      <c r="F26" s="52">
        <f t="shared" si="3"/>
        <v>8329565.8523199996</v>
      </c>
      <c r="G26" s="53">
        <f t="shared" si="3"/>
        <v>2088732.7650000001</v>
      </c>
      <c r="H26" s="54">
        <f t="shared" si="3"/>
        <v>10418298.617320001</v>
      </c>
      <c r="I26" s="52">
        <f t="shared" si="3"/>
        <v>8192641.2283199998</v>
      </c>
      <c r="J26" s="53">
        <f t="shared" si="3"/>
        <v>1619324</v>
      </c>
      <c r="K26" s="54">
        <f t="shared" si="3"/>
        <v>9811965.2283200007</v>
      </c>
      <c r="L26" s="52">
        <f t="shared" si="3"/>
        <v>416522.62400000001</v>
      </c>
      <c r="M26" s="53">
        <f t="shared" si="3"/>
        <v>850113.76500000001</v>
      </c>
      <c r="N26" s="54">
        <f t="shared" si="3"/>
        <v>1266636.389</v>
      </c>
    </row>
    <row r="27" spans="1:16" ht="15" customHeight="1" x14ac:dyDescent="0.25">
      <c r="B27" s="4"/>
      <c r="C27" s="3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6" ht="15" customHeight="1" x14ac:dyDescent="0.3">
      <c r="A28" s="61" t="s">
        <v>25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</row>
    <row r="29" spans="1:16" ht="15" customHeight="1" x14ac:dyDescent="0.3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</row>
    <row r="30" spans="1:16" ht="15" customHeight="1" x14ac:dyDescent="0.3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</row>
    <row r="31" spans="1:16" x14ac:dyDescent="0.3">
      <c r="A31" s="58" t="s">
        <v>26</v>
      </c>
      <c r="B31" s="55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</row>
    <row r="32" spans="1:16" x14ac:dyDescent="0.3">
      <c r="A32" s="56" t="s">
        <v>27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3:3" x14ac:dyDescent="0.3">
      <c r="C33" s="2"/>
    </row>
    <row r="34" spans="3:3" x14ac:dyDescent="0.3">
      <c r="C34" s="2"/>
    </row>
  </sheetData>
  <mergeCells count="7">
    <mergeCell ref="A28:N30"/>
    <mergeCell ref="C6:N6"/>
    <mergeCell ref="C7:E7"/>
    <mergeCell ref="F7:H7"/>
    <mergeCell ref="I7:K7"/>
    <mergeCell ref="L7:N7"/>
    <mergeCell ref="A6:A8"/>
  </mergeCells>
  <pageMargins left="0.25" right="0.25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</dc:creator>
  <cp:lastModifiedBy>Bártová Milada</cp:lastModifiedBy>
  <cp:lastPrinted>2015-01-22T08:44:47Z</cp:lastPrinted>
  <dcterms:created xsi:type="dcterms:W3CDTF">2015-01-09T11:37:08Z</dcterms:created>
  <dcterms:modified xsi:type="dcterms:W3CDTF">2015-01-22T10:30:45Z</dcterms:modified>
</cp:coreProperties>
</file>